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1715" windowHeight="9345" activeTab="0"/>
  </bookViews>
  <sheets>
    <sheet name="例題１" sheetId="1" r:id="rId1"/>
    <sheet name="例題の解答" sheetId="2" r:id="rId2"/>
    <sheet name="練習１" sheetId="3" r:id="rId3"/>
    <sheet name="練習１の解答" sheetId="4" r:id="rId4"/>
    <sheet name="例題２" sheetId="5" r:id="rId5"/>
    <sheet name="例題２の解答" sheetId="6" r:id="rId6"/>
  </sheets>
  <definedNames/>
  <calcPr fullCalcOnLoad="1"/>
</workbook>
</file>

<file path=xl/sharedStrings.xml><?xml version="1.0" encoding="utf-8"?>
<sst xmlns="http://schemas.openxmlformats.org/spreadsheetml/2006/main" count="208" uniqueCount="70">
  <si>
    <t>長良店</t>
  </si>
  <si>
    <t>本数</t>
  </si>
  <si>
    <t>平均(AVERAGE)</t>
  </si>
  <si>
    <t>データ数(COUNT)</t>
  </si>
  <si>
    <t>データ数-1</t>
  </si>
  <si>
    <t>新岐阜</t>
  </si>
  <si>
    <t>長良</t>
  </si>
  <si>
    <t>逆数の和</t>
  </si>
  <si>
    <t>ｔ</t>
  </si>
  <si>
    <t>分散×(データ数-1)</t>
  </si>
  <si>
    <t>分散の合計÷自由度</t>
  </si>
  <si>
    <t>和（＝自由度）</t>
  </si>
  <si>
    <t>差（＝平均の差）</t>
  </si>
  <si>
    <t>和（＝分散の合計）</t>
  </si>
  <si>
    <t>分散の平均</t>
  </si>
  <si>
    <t>平均の差÷SQRT(分散の平均×逆数の和)</t>
  </si>
  <si>
    <t>(計算の準備)</t>
  </si>
  <si>
    <t>フライドポテトの本数</t>
  </si>
  <si>
    <t>→</t>
  </si>
  <si>
    <t>→</t>
  </si>
  <si>
    <t>ｔ</t>
  </si>
  <si>
    <r>
      <t>①</t>
    </r>
    <r>
      <rPr>
        <sz val="11"/>
        <color indexed="13"/>
        <rFont val="ＭＳ Ｐゴシック"/>
        <family val="3"/>
      </rPr>
      <t>■</t>
    </r>
    <r>
      <rPr>
        <sz val="11"/>
        <rFont val="ＭＳ Ｐゴシック"/>
        <family val="3"/>
      </rPr>
      <t>を求める</t>
    </r>
  </si>
  <si>
    <r>
      <t>②</t>
    </r>
    <r>
      <rPr>
        <sz val="11"/>
        <color indexed="42"/>
        <rFont val="ＭＳ Ｐゴシック"/>
        <family val="3"/>
      </rPr>
      <t>■</t>
    </r>
    <r>
      <rPr>
        <sz val="11"/>
        <rFont val="ＭＳ Ｐゴシック"/>
        <family val="3"/>
      </rPr>
      <t>を求める</t>
    </r>
  </si>
  <si>
    <r>
      <t>③</t>
    </r>
    <r>
      <rPr>
        <sz val="11"/>
        <color indexed="41"/>
        <rFont val="ＭＳ Ｐゴシック"/>
        <family val="3"/>
      </rPr>
      <t>■</t>
    </r>
    <r>
      <rPr>
        <sz val="11"/>
        <rFont val="ＭＳ Ｐゴシック"/>
        <family val="3"/>
      </rPr>
      <t>を求める</t>
    </r>
  </si>
  <si>
    <t>→</t>
  </si>
  <si>
    <t>イワナの体長</t>
  </si>
  <si>
    <t>cm</t>
  </si>
  <si>
    <t>利根川</t>
  </si>
  <si>
    <t>信濃川</t>
  </si>
  <si>
    <t>cm</t>
  </si>
  <si>
    <t>→</t>
  </si>
  <si>
    <t>ハンバーガーの評価</t>
  </si>
  <si>
    <t>点数</t>
  </si>
  <si>
    <t>フィレオ</t>
  </si>
  <si>
    <t>ベーグル</t>
  </si>
  <si>
    <t>マフィン</t>
  </si>
  <si>
    <t>分散(VARP)</t>
  </si>
  <si>
    <t>標準偏差(STDEVP)</t>
  </si>
  <si>
    <t>分散(VAR)</t>
  </si>
  <si>
    <t>分散×データ数</t>
  </si>
  <si>
    <t>すべて</t>
  </si>
  <si>
    <t>（各平均-全ての平均）^2</t>
  </si>
  <si>
    <t>×データ数</t>
  </si>
  <si>
    <t>３つの和</t>
  </si>
  <si>
    <t>３つの和</t>
  </si>
  <si>
    <t>群内</t>
  </si>
  <si>
    <t>群間</t>
  </si>
  <si>
    <t>全体</t>
  </si>
  <si>
    <t>平方和</t>
  </si>
  <si>
    <t>自由度</t>
  </si>
  <si>
    <t>平均平方</t>
  </si>
  <si>
    <t>Ｆ</t>
  </si>
  <si>
    <t>フィレオ</t>
  </si>
  <si>
    <t>ベーグル</t>
  </si>
  <si>
    <t>マフィン</t>
  </si>
  <si>
    <t>フィレオ</t>
  </si>
  <si>
    <t>ベーグル</t>
  </si>
  <si>
    <t>マフィン</t>
  </si>
  <si>
    <t>すべて</t>
  </si>
  <si>
    <t>Ｆ</t>
  </si>
  <si>
    <t>ある</t>
  </si>
  <si>
    <t>ない</t>
  </si>
  <si>
    <t>平均に差は？</t>
  </si>
  <si>
    <t>結論：　　</t>
  </si>
  <si>
    <t>有意水準5%</t>
  </si>
  <si>
    <t>有意水準1%</t>
  </si>
  <si>
    <t>２つの平均に差がある、つまり長良店の方がポテトの本数が多い</t>
  </si>
  <si>
    <t>２つの平均に差はない、つまり長良店と新岐阜駅前店とでは本数に違いはない</t>
  </si>
  <si>
    <t>２つの平均に差はない、つまり利根川と信濃川のイワナの体長に違いがない</t>
  </si>
  <si>
    <t>３つの平均に差はない、つまりフィレオとベーグルとマフィンの評価に違いはない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</si>
</sst>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41"/>
      <name val="ＭＳ Ｐゴシック"/>
      <family val="3"/>
    </font>
    <font>
      <sz val="11"/>
      <color indexed="13"/>
      <name val="ＭＳ Ｐゴシック"/>
      <family val="3"/>
    </font>
    <font>
      <sz val="11"/>
      <color indexed="4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9" fontId="0" fillId="0" borderId="4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8" borderId="5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19" sqref="A19"/>
    </sheetView>
  </sheetViews>
  <sheetFormatPr defaultColWidth="9.00390625" defaultRowHeight="13.5"/>
  <cols>
    <col min="1" max="1" width="7.50390625" style="0" customWidth="1"/>
    <col min="2" max="2" width="18.00390625" style="0" customWidth="1"/>
    <col min="3" max="4" width="8.125" style="0" customWidth="1"/>
    <col min="5" max="5" width="3.00390625" style="0" customWidth="1"/>
    <col min="6" max="7" width="8.125" style="0" customWidth="1"/>
    <col min="8" max="8" width="6.75390625" style="0" customWidth="1"/>
    <col min="9" max="10" width="6.25390625" style="0" customWidth="1"/>
    <col min="11" max="11" width="6.125" style="0" customWidth="1"/>
    <col min="12" max="12" width="19.25390625" style="0" customWidth="1"/>
  </cols>
  <sheetData>
    <row r="1" ht="13.5">
      <c r="B1" s="2"/>
    </row>
    <row r="2" spans="2:12" ht="13.5">
      <c r="B2" t="s">
        <v>17</v>
      </c>
      <c r="C2" s="5" t="s">
        <v>5</v>
      </c>
      <c r="D2" s="5" t="s">
        <v>0</v>
      </c>
      <c r="F2" s="2"/>
      <c r="G2" s="2"/>
      <c r="H2" s="2"/>
      <c r="I2" s="2"/>
      <c r="J2" s="2"/>
      <c r="K2" s="2"/>
      <c r="L2" s="2"/>
    </row>
    <row r="3" spans="3:6" ht="14.25" thickBot="1">
      <c r="C3" s="1" t="s">
        <v>1</v>
      </c>
      <c r="D3" s="1" t="s">
        <v>1</v>
      </c>
      <c r="F3" s="2"/>
    </row>
    <row r="4" spans="2:10" ht="13.5">
      <c r="B4" t="s">
        <v>21</v>
      </c>
      <c r="C4" s="3">
        <v>87</v>
      </c>
      <c r="D4">
        <v>76</v>
      </c>
      <c r="F4" s="2"/>
      <c r="I4" s="2"/>
      <c r="J4" s="2"/>
    </row>
    <row r="5" spans="2:10" ht="13.5">
      <c r="B5" t="s">
        <v>22</v>
      </c>
      <c r="C5" s="14">
        <v>75</v>
      </c>
      <c r="D5" s="44">
        <v>79</v>
      </c>
      <c r="E5" s="2"/>
      <c r="F5" s="2"/>
      <c r="I5" s="2"/>
      <c r="J5" s="2"/>
    </row>
    <row r="6" spans="2:10" ht="13.5">
      <c r="B6" t="s">
        <v>23</v>
      </c>
      <c r="C6" s="14">
        <v>67</v>
      </c>
      <c r="D6" s="44">
        <v>92</v>
      </c>
      <c r="E6" s="2"/>
      <c r="F6" s="2"/>
      <c r="I6" s="2"/>
      <c r="J6" s="2"/>
    </row>
    <row r="7" spans="3:10" ht="13.5">
      <c r="C7" s="14">
        <v>81</v>
      </c>
      <c r="D7" s="44">
        <v>69</v>
      </c>
      <c r="E7" s="2"/>
      <c r="F7" s="2"/>
      <c r="G7" s="2"/>
      <c r="I7" s="36"/>
      <c r="J7" s="2"/>
    </row>
    <row r="8" spans="3:10" ht="13.5">
      <c r="C8" s="14">
        <v>73</v>
      </c>
      <c r="D8" s="14">
        <v>78</v>
      </c>
      <c r="E8" s="2"/>
      <c r="F8" s="2"/>
      <c r="I8" s="36"/>
      <c r="J8" s="2"/>
    </row>
    <row r="9" spans="3:10" ht="13.5">
      <c r="C9" s="14">
        <v>61</v>
      </c>
      <c r="D9" s="5">
        <v>78</v>
      </c>
      <c r="E9" s="2"/>
      <c r="F9" s="2"/>
      <c r="I9" s="2"/>
      <c r="J9" s="2"/>
    </row>
    <row r="10" spans="3:10" ht="13.5">
      <c r="C10" s="14">
        <v>80</v>
      </c>
      <c r="D10" s="5">
        <v>88</v>
      </c>
      <c r="E10" s="2"/>
      <c r="F10" s="2"/>
      <c r="I10" s="2"/>
      <c r="J10" s="2"/>
    </row>
    <row r="11" spans="3:10" ht="13.5">
      <c r="C11" s="14">
        <v>61</v>
      </c>
      <c r="D11" s="5">
        <v>74</v>
      </c>
      <c r="E11" s="2"/>
      <c r="F11" s="2"/>
      <c r="H11" s="2"/>
      <c r="I11" s="2"/>
      <c r="J11" s="2"/>
    </row>
    <row r="12" spans="3:10" ht="13.5">
      <c r="C12" s="14">
        <v>75</v>
      </c>
      <c r="D12" s="5">
        <v>84</v>
      </c>
      <c r="E12" s="2"/>
      <c r="F12" s="2"/>
      <c r="I12" s="2"/>
      <c r="J12" s="2"/>
    </row>
    <row r="13" spans="3:10" ht="14.25" thickBot="1">
      <c r="C13" s="1">
        <v>64</v>
      </c>
      <c r="D13" s="1">
        <v>87</v>
      </c>
      <c r="F13" s="2"/>
      <c r="I13" s="2"/>
      <c r="J13" s="2"/>
    </row>
    <row r="14" spans="3:7" ht="13.5">
      <c r="C14" s="5"/>
      <c r="D14" s="5"/>
      <c r="E14" s="2"/>
      <c r="F14" s="5"/>
      <c r="G14" s="5"/>
    </row>
    <row r="15" spans="2:8" ht="14.25" thickBot="1">
      <c r="B15" s="26"/>
      <c r="C15" s="27" t="s">
        <v>5</v>
      </c>
      <c r="D15" s="35" t="s">
        <v>6</v>
      </c>
      <c r="E15" s="2"/>
      <c r="F15" s="25" t="s">
        <v>16</v>
      </c>
      <c r="G15" s="27"/>
      <c r="H15" s="34"/>
    </row>
    <row r="16" spans="2:8" ht="13.5">
      <c r="B16" s="38" t="s">
        <v>3</v>
      </c>
      <c r="C16" s="20"/>
      <c r="D16" s="20"/>
      <c r="E16" s="2" t="s">
        <v>19</v>
      </c>
      <c r="F16" s="23"/>
      <c r="G16" s="41" t="s">
        <v>7</v>
      </c>
      <c r="H16" s="41"/>
    </row>
    <row r="17" spans="2:8" ht="13.5">
      <c r="B17" s="39" t="s">
        <v>4</v>
      </c>
      <c r="C17" s="29"/>
      <c r="D17" s="29"/>
      <c r="E17" s="2" t="s">
        <v>18</v>
      </c>
      <c r="F17" s="24"/>
      <c r="G17" s="42" t="s">
        <v>11</v>
      </c>
      <c r="H17" s="42"/>
    </row>
    <row r="18" spans="2:8" ht="13.5">
      <c r="B18" s="39" t="s">
        <v>2</v>
      </c>
      <c r="C18" s="29"/>
      <c r="D18" s="29"/>
      <c r="E18" s="2" t="s">
        <v>18</v>
      </c>
      <c r="F18" s="24"/>
      <c r="G18" s="42" t="s">
        <v>12</v>
      </c>
      <c r="H18" s="42"/>
    </row>
    <row r="19" spans="2:8" ht="13.5">
      <c r="B19" s="39" t="s">
        <v>38</v>
      </c>
      <c r="C19" s="29"/>
      <c r="D19" s="29"/>
      <c r="E19" s="2"/>
      <c r="F19" s="24"/>
      <c r="G19" s="29"/>
      <c r="H19" s="29"/>
    </row>
    <row r="20" spans="2:8" ht="14.25" thickBot="1">
      <c r="B20" s="40" t="s">
        <v>9</v>
      </c>
      <c r="C20" s="27"/>
      <c r="D20" s="35"/>
      <c r="E20" s="2" t="s">
        <v>18</v>
      </c>
      <c r="F20" s="25"/>
      <c r="G20" s="43" t="s">
        <v>13</v>
      </c>
      <c r="H20" s="43"/>
    </row>
    <row r="21" spans="2:7" ht="14.25" thickBot="1">
      <c r="B21" s="32"/>
      <c r="C21" s="32"/>
      <c r="D21" s="32"/>
      <c r="E21" s="27"/>
      <c r="F21" s="32"/>
      <c r="G21" s="4"/>
    </row>
    <row r="22" spans="2:7" ht="13.5">
      <c r="B22" s="22" t="s">
        <v>14</v>
      </c>
      <c r="C22" s="28"/>
      <c r="D22" s="33" t="s">
        <v>10</v>
      </c>
      <c r="E22" s="33"/>
      <c r="F22" s="33"/>
      <c r="G22" s="3"/>
    </row>
    <row r="23" spans="2:7" ht="14.25" thickBot="1">
      <c r="B23" s="15" t="s">
        <v>8</v>
      </c>
      <c r="C23" s="31"/>
      <c r="D23" s="27" t="s">
        <v>15</v>
      </c>
      <c r="E23" s="27"/>
      <c r="F23" s="27"/>
      <c r="G23" s="1"/>
    </row>
    <row r="24" spans="2:4" ht="14.25" thickBot="1">
      <c r="B24" s="4"/>
      <c r="C24" s="4"/>
      <c r="D24" s="4"/>
    </row>
    <row r="25" spans="2:4" ht="13.5">
      <c r="B25" s="12"/>
      <c r="C25" s="61">
        <v>0.05</v>
      </c>
      <c r="D25" s="60">
        <v>0.01</v>
      </c>
    </row>
    <row r="26" spans="2:4" ht="14.25" thickBot="1">
      <c r="B26" s="62" t="s">
        <v>62</v>
      </c>
      <c r="C26" s="7"/>
      <c r="D26" s="34"/>
    </row>
    <row r="28" spans="1:2" ht="13.5">
      <c r="A28" t="s">
        <v>63</v>
      </c>
      <c r="B28" t="s">
        <v>64</v>
      </c>
    </row>
    <row r="29" ht="13.5">
      <c r="B29" t="s">
        <v>65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22" sqref="A22"/>
    </sheetView>
  </sheetViews>
  <sheetFormatPr defaultColWidth="9.00390625" defaultRowHeight="13.5"/>
  <cols>
    <col min="1" max="1" width="7.50390625" style="0" customWidth="1"/>
    <col min="2" max="2" width="18.00390625" style="0" customWidth="1"/>
    <col min="3" max="4" width="8.125" style="0" customWidth="1"/>
    <col min="5" max="5" width="3.00390625" style="0" customWidth="1"/>
    <col min="6" max="7" width="8.125" style="0" customWidth="1"/>
    <col min="8" max="8" width="6.75390625" style="0" customWidth="1"/>
    <col min="9" max="10" width="6.25390625" style="0" customWidth="1"/>
    <col min="11" max="11" width="6.125" style="0" customWidth="1"/>
    <col min="12" max="12" width="19.25390625" style="0" customWidth="1"/>
  </cols>
  <sheetData>
    <row r="1" ht="13.5">
      <c r="B1" s="2"/>
    </row>
    <row r="2" spans="2:12" ht="13.5">
      <c r="B2" t="s">
        <v>17</v>
      </c>
      <c r="C2" s="5" t="s">
        <v>5</v>
      </c>
      <c r="D2" s="5" t="s">
        <v>0</v>
      </c>
      <c r="F2" s="2"/>
      <c r="G2" s="2"/>
      <c r="H2" s="2"/>
      <c r="I2" s="2"/>
      <c r="J2" s="2"/>
      <c r="K2" s="2"/>
      <c r="L2" s="2"/>
    </row>
    <row r="3" spans="3:6" ht="14.25" thickBot="1">
      <c r="C3" s="1" t="s">
        <v>1</v>
      </c>
      <c r="D3" s="1" t="s">
        <v>1</v>
      </c>
      <c r="F3" s="2"/>
    </row>
    <row r="4" spans="2:10" ht="13.5">
      <c r="B4" t="s">
        <v>21</v>
      </c>
      <c r="C4" s="3">
        <v>87</v>
      </c>
      <c r="D4">
        <v>76</v>
      </c>
      <c r="F4" s="2"/>
      <c r="I4" s="2"/>
      <c r="J4" s="2"/>
    </row>
    <row r="5" spans="2:10" ht="13.5">
      <c r="B5" t="s">
        <v>22</v>
      </c>
      <c r="C5" s="14">
        <v>75</v>
      </c>
      <c r="D5" s="44">
        <v>79</v>
      </c>
      <c r="E5" s="2"/>
      <c r="F5" s="2"/>
      <c r="I5" s="2"/>
      <c r="J5" s="2"/>
    </row>
    <row r="6" spans="2:10" ht="13.5">
      <c r="B6" t="s">
        <v>23</v>
      </c>
      <c r="C6" s="14">
        <v>67</v>
      </c>
      <c r="D6" s="44">
        <v>92</v>
      </c>
      <c r="E6" s="2"/>
      <c r="F6" s="2"/>
      <c r="I6" s="2"/>
      <c r="J6" s="2"/>
    </row>
    <row r="7" spans="3:10" ht="13.5">
      <c r="C7" s="14">
        <v>81</v>
      </c>
      <c r="D7" s="44">
        <v>69</v>
      </c>
      <c r="E7" s="2"/>
      <c r="F7" s="2"/>
      <c r="I7" s="36"/>
      <c r="J7" s="2"/>
    </row>
    <row r="8" spans="3:10" ht="13.5">
      <c r="C8" s="14">
        <v>73</v>
      </c>
      <c r="D8" s="14">
        <v>78</v>
      </c>
      <c r="E8" s="2"/>
      <c r="F8" s="2"/>
      <c r="I8" s="36"/>
      <c r="J8" s="2"/>
    </row>
    <row r="9" spans="3:10" ht="13.5">
      <c r="C9" s="14">
        <v>61</v>
      </c>
      <c r="D9" s="5">
        <v>78</v>
      </c>
      <c r="E9" s="2"/>
      <c r="F9" s="2"/>
      <c r="I9" s="2"/>
      <c r="J9" s="2"/>
    </row>
    <row r="10" spans="3:10" ht="13.5">
      <c r="C10" s="14">
        <v>80</v>
      </c>
      <c r="D10" s="5">
        <v>88</v>
      </c>
      <c r="E10" s="2"/>
      <c r="F10" s="2"/>
      <c r="I10" s="2"/>
      <c r="J10" s="2"/>
    </row>
    <row r="11" spans="3:10" ht="13.5">
      <c r="C11" s="14">
        <v>61</v>
      </c>
      <c r="D11" s="5">
        <v>74</v>
      </c>
      <c r="E11" s="2"/>
      <c r="F11" s="2"/>
      <c r="H11" s="2"/>
      <c r="I11" s="2"/>
      <c r="J11" s="2"/>
    </row>
    <row r="12" spans="3:10" ht="13.5">
      <c r="C12" s="14">
        <v>75</v>
      </c>
      <c r="D12" s="5">
        <v>84</v>
      </c>
      <c r="E12" s="2"/>
      <c r="F12" s="2"/>
      <c r="I12" s="2"/>
      <c r="J12" s="2"/>
    </row>
    <row r="13" spans="3:10" ht="14.25" thickBot="1">
      <c r="C13" s="1">
        <v>64</v>
      </c>
      <c r="D13" s="1">
        <v>87</v>
      </c>
      <c r="F13" s="2"/>
      <c r="I13" s="2"/>
      <c r="J13" s="2"/>
    </row>
    <row r="14" spans="3:7" ht="13.5">
      <c r="C14" s="5"/>
      <c r="D14" s="5"/>
      <c r="E14" s="2"/>
      <c r="F14" s="2"/>
      <c r="G14" s="5"/>
    </row>
    <row r="15" spans="2:8" ht="14.25" thickBot="1">
      <c r="B15" s="26"/>
      <c r="C15" s="27" t="s">
        <v>5</v>
      </c>
      <c r="D15" s="35" t="s">
        <v>6</v>
      </c>
      <c r="E15" s="2"/>
      <c r="F15" s="25" t="s">
        <v>16</v>
      </c>
      <c r="G15" s="27"/>
      <c r="H15" s="34"/>
    </row>
    <row r="16" spans="2:8" ht="13.5">
      <c r="B16" s="38" t="s">
        <v>3</v>
      </c>
      <c r="C16" s="20">
        <f>COUNT(C4:C13)</f>
        <v>10</v>
      </c>
      <c r="D16" s="20">
        <f>COUNT(D4:D13)</f>
        <v>10</v>
      </c>
      <c r="E16" s="2" t="s">
        <v>19</v>
      </c>
      <c r="F16" s="23">
        <f>1/C16+1/D16</f>
        <v>0.2</v>
      </c>
      <c r="G16" s="41" t="s">
        <v>7</v>
      </c>
      <c r="H16" s="41"/>
    </row>
    <row r="17" spans="2:8" ht="13.5">
      <c r="B17" s="39" t="s">
        <v>4</v>
      </c>
      <c r="C17" s="29">
        <f>C16-1</f>
        <v>9</v>
      </c>
      <c r="D17" s="29">
        <f>D16-1</f>
        <v>9</v>
      </c>
      <c r="E17" s="2" t="s">
        <v>18</v>
      </c>
      <c r="F17" s="24">
        <f>C17+D17</f>
        <v>18</v>
      </c>
      <c r="G17" s="42" t="s">
        <v>11</v>
      </c>
      <c r="H17" s="42"/>
    </row>
    <row r="18" spans="2:8" ht="13.5">
      <c r="B18" s="39" t="s">
        <v>2</v>
      </c>
      <c r="C18" s="29">
        <f>AVERAGE(C4:C13)</f>
        <v>72.4</v>
      </c>
      <c r="D18" s="29">
        <f>AVERAGE(D4:D13)</f>
        <v>80.5</v>
      </c>
      <c r="E18" s="2" t="s">
        <v>18</v>
      </c>
      <c r="F18" s="24">
        <f>C18-D18</f>
        <v>-8.099999999999994</v>
      </c>
      <c r="G18" s="42" t="s">
        <v>12</v>
      </c>
      <c r="H18" s="42"/>
    </row>
    <row r="19" spans="2:8" ht="13.5">
      <c r="B19" s="39" t="s">
        <v>38</v>
      </c>
      <c r="C19" s="29">
        <f>VAR(C4:C13)</f>
        <v>79.82222222222238</v>
      </c>
      <c r="D19" s="29">
        <f>VAR(D4:D13)</f>
        <v>50.27777777777778</v>
      </c>
      <c r="E19" s="2"/>
      <c r="F19" s="24"/>
      <c r="G19" s="29"/>
      <c r="H19" s="29"/>
    </row>
    <row r="20" spans="2:8" ht="14.25" thickBot="1">
      <c r="B20" s="40" t="s">
        <v>9</v>
      </c>
      <c r="C20" s="27">
        <f>C19*C17</f>
        <v>718.4000000000015</v>
      </c>
      <c r="D20" s="35">
        <f>D19*D17</f>
        <v>452.5</v>
      </c>
      <c r="E20" s="2" t="s">
        <v>18</v>
      </c>
      <c r="F20" s="25">
        <f>C20+D20</f>
        <v>1170.9000000000015</v>
      </c>
      <c r="G20" s="43" t="s">
        <v>13</v>
      </c>
      <c r="H20" s="43"/>
    </row>
    <row r="21" spans="2:7" ht="14.25" thickBot="1">
      <c r="B21" s="32"/>
      <c r="C21" s="32"/>
      <c r="D21" s="32"/>
      <c r="E21" s="27"/>
      <c r="F21" s="32"/>
      <c r="G21" s="4"/>
    </row>
    <row r="22" spans="2:7" ht="13.5">
      <c r="B22" s="22" t="s">
        <v>14</v>
      </c>
      <c r="C22" s="28">
        <f>F20/F17</f>
        <v>65.05000000000008</v>
      </c>
      <c r="D22" s="33" t="s">
        <v>10</v>
      </c>
      <c r="E22" s="33"/>
      <c r="F22" s="33"/>
      <c r="G22" s="3"/>
    </row>
    <row r="23" spans="2:7" ht="14.25" thickBot="1">
      <c r="B23" s="15" t="s">
        <v>8</v>
      </c>
      <c r="C23" s="31">
        <f>F18/SQRT(C22*F16)</f>
        <v>-2.2456722406557788</v>
      </c>
      <c r="D23" s="27" t="s">
        <v>15</v>
      </c>
      <c r="E23" s="27"/>
      <c r="F23" s="27"/>
      <c r="G23" s="1"/>
    </row>
    <row r="24" spans="2:4" ht="14.25" thickBot="1">
      <c r="B24" s="4"/>
      <c r="C24" s="4"/>
      <c r="D24" s="4"/>
    </row>
    <row r="25" spans="2:4" ht="13.5">
      <c r="B25" s="12"/>
      <c r="C25" s="61">
        <v>0.05</v>
      </c>
      <c r="D25" s="60">
        <v>0.01</v>
      </c>
    </row>
    <row r="26" spans="2:4" ht="14.25" thickBot="1">
      <c r="B26" s="62" t="s">
        <v>62</v>
      </c>
      <c r="C26" s="7" t="s">
        <v>60</v>
      </c>
      <c r="D26" s="34" t="s">
        <v>61</v>
      </c>
    </row>
    <row r="28" spans="1:3" ht="13.5">
      <c r="A28" t="s">
        <v>63</v>
      </c>
      <c r="B28" t="s">
        <v>64</v>
      </c>
      <c r="C28" t="s">
        <v>66</v>
      </c>
    </row>
    <row r="29" spans="2:3" ht="13.5">
      <c r="B29" t="s">
        <v>65</v>
      </c>
      <c r="C29" t="s">
        <v>67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25" sqref="A25"/>
    </sheetView>
  </sheetViews>
  <sheetFormatPr defaultColWidth="9.00390625" defaultRowHeight="13.5"/>
  <cols>
    <col min="1" max="1" width="7.50390625" style="0" customWidth="1"/>
    <col min="2" max="2" width="18.00390625" style="0" customWidth="1"/>
    <col min="3" max="4" width="8.125" style="0" customWidth="1"/>
    <col min="5" max="5" width="3.00390625" style="0" customWidth="1"/>
    <col min="6" max="7" width="8.125" style="0" customWidth="1"/>
    <col min="8" max="8" width="6.75390625" style="0" customWidth="1"/>
    <col min="9" max="10" width="6.25390625" style="0" customWidth="1"/>
    <col min="11" max="11" width="6.125" style="0" customWidth="1"/>
    <col min="12" max="12" width="19.25390625" style="0" customWidth="1"/>
  </cols>
  <sheetData>
    <row r="1" ht="13.5">
      <c r="B1" s="2"/>
    </row>
    <row r="2" spans="2:12" ht="13.5">
      <c r="B2" t="s">
        <v>25</v>
      </c>
      <c r="C2" s="5" t="s">
        <v>27</v>
      </c>
      <c r="D2" s="5" t="s">
        <v>28</v>
      </c>
      <c r="G2" s="2"/>
      <c r="H2" s="2"/>
      <c r="I2" s="2"/>
      <c r="J2" s="2"/>
      <c r="K2" s="2"/>
      <c r="L2" s="2"/>
    </row>
    <row r="3" spans="3:4" ht="14.25" thickBot="1">
      <c r="C3" s="1" t="s">
        <v>29</v>
      </c>
      <c r="D3" s="1" t="s">
        <v>29</v>
      </c>
    </row>
    <row r="4" spans="2:10" ht="13.5">
      <c r="B4" s="2" t="s">
        <v>21</v>
      </c>
      <c r="C4" s="3">
        <v>165</v>
      </c>
      <c r="D4" s="3">
        <v>180</v>
      </c>
      <c r="E4" s="2"/>
      <c r="I4" s="2"/>
      <c r="J4" s="2"/>
    </row>
    <row r="5" spans="2:10" ht="13.5">
      <c r="B5" s="2" t="s">
        <v>22</v>
      </c>
      <c r="C5" s="14">
        <v>130</v>
      </c>
      <c r="D5" s="14">
        <v>180</v>
      </c>
      <c r="E5" s="2"/>
      <c r="I5" s="2"/>
      <c r="J5" s="2"/>
    </row>
    <row r="6" spans="2:10" ht="13.5">
      <c r="B6" s="2" t="s">
        <v>23</v>
      </c>
      <c r="C6" s="14">
        <v>182</v>
      </c>
      <c r="D6" s="14">
        <v>235</v>
      </c>
      <c r="E6" s="2"/>
      <c r="I6" s="2"/>
      <c r="J6" s="2"/>
    </row>
    <row r="7" spans="2:10" ht="13.5">
      <c r="B7" s="2"/>
      <c r="C7" s="14">
        <v>178</v>
      </c>
      <c r="D7" s="14">
        <v>270</v>
      </c>
      <c r="E7" s="2"/>
      <c r="I7" s="36"/>
      <c r="J7" s="2"/>
    </row>
    <row r="8" spans="2:10" ht="13.5">
      <c r="B8" s="2"/>
      <c r="C8" s="14">
        <v>194</v>
      </c>
      <c r="D8" s="14">
        <v>240</v>
      </c>
      <c r="E8" s="2"/>
      <c r="I8" s="36"/>
      <c r="J8" s="2"/>
    </row>
    <row r="9" spans="2:10" ht="13.5">
      <c r="B9" s="2"/>
      <c r="C9" s="14">
        <v>206</v>
      </c>
      <c r="D9" s="14">
        <v>285</v>
      </c>
      <c r="E9" s="2"/>
      <c r="I9" s="36"/>
      <c r="J9" s="2"/>
    </row>
    <row r="10" spans="2:10" ht="13.5">
      <c r="B10" s="2"/>
      <c r="C10" s="14">
        <v>160</v>
      </c>
      <c r="D10" s="14">
        <v>164</v>
      </c>
      <c r="E10" s="2"/>
      <c r="I10" s="36"/>
      <c r="J10" s="2"/>
    </row>
    <row r="11" spans="2:10" ht="14.25" thickBot="1">
      <c r="B11" s="2"/>
      <c r="C11" s="14">
        <v>122</v>
      </c>
      <c r="D11" s="34">
        <v>152</v>
      </c>
      <c r="E11" s="2"/>
      <c r="I11" s="2"/>
      <c r="J11" s="2"/>
    </row>
    <row r="12" spans="2:10" ht="13.5">
      <c r="B12" s="2"/>
      <c r="C12" s="14">
        <v>212</v>
      </c>
      <c r="E12" s="2"/>
      <c r="F12" s="2"/>
      <c r="I12" s="2"/>
      <c r="J12" s="2"/>
    </row>
    <row r="13" spans="2:10" ht="13.5">
      <c r="B13" s="2"/>
      <c r="C13" s="14">
        <v>165</v>
      </c>
      <c r="E13" s="2"/>
      <c r="F13" s="2"/>
      <c r="H13" s="2"/>
      <c r="I13" s="2"/>
      <c r="J13" s="2"/>
    </row>
    <row r="14" spans="2:10" ht="13.5">
      <c r="B14" s="2"/>
      <c r="C14" s="14">
        <v>247</v>
      </c>
      <c r="E14" s="2"/>
      <c r="F14" s="2"/>
      <c r="I14" s="2"/>
      <c r="J14" s="2"/>
    </row>
    <row r="15" spans="2:10" ht="14.25" thickBot="1">
      <c r="B15" s="2"/>
      <c r="C15" s="34">
        <v>195</v>
      </c>
      <c r="F15" s="2"/>
      <c r="I15" s="2"/>
      <c r="J15" s="2"/>
    </row>
    <row r="16" spans="3:7" ht="13.5">
      <c r="C16" s="5"/>
      <c r="D16" s="5"/>
      <c r="E16" s="2"/>
      <c r="F16" s="5"/>
      <c r="G16" s="5"/>
    </row>
    <row r="17" spans="2:8" ht="14.25" thickBot="1">
      <c r="B17" s="26"/>
      <c r="C17" s="27" t="s">
        <v>27</v>
      </c>
      <c r="D17" s="35" t="s">
        <v>28</v>
      </c>
      <c r="E17" s="2"/>
      <c r="F17" s="25" t="s">
        <v>16</v>
      </c>
      <c r="G17" s="27"/>
      <c r="H17" s="34"/>
    </row>
    <row r="18" spans="2:8" ht="13.5">
      <c r="B18" s="38" t="s">
        <v>3</v>
      </c>
      <c r="C18" s="20"/>
      <c r="D18" s="20"/>
      <c r="E18" s="2" t="s">
        <v>30</v>
      </c>
      <c r="F18" s="23"/>
      <c r="G18" s="41" t="s">
        <v>7</v>
      </c>
      <c r="H18" s="41"/>
    </row>
    <row r="19" spans="2:8" ht="13.5">
      <c r="B19" s="39" t="s">
        <v>4</v>
      </c>
      <c r="C19" s="29"/>
      <c r="D19" s="29"/>
      <c r="E19" s="2" t="s">
        <v>18</v>
      </c>
      <c r="F19" s="24"/>
      <c r="G19" s="42" t="s">
        <v>11</v>
      </c>
      <c r="H19" s="42"/>
    </row>
    <row r="20" spans="2:8" ht="13.5">
      <c r="B20" s="39" t="s">
        <v>2</v>
      </c>
      <c r="C20" s="29"/>
      <c r="D20" s="29"/>
      <c r="E20" s="2" t="s">
        <v>18</v>
      </c>
      <c r="F20" s="24"/>
      <c r="G20" s="42" t="s">
        <v>12</v>
      </c>
      <c r="H20" s="42"/>
    </row>
    <row r="21" spans="2:8" ht="13.5">
      <c r="B21" s="39" t="s">
        <v>38</v>
      </c>
      <c r="C21" s="29"/>
      <c r="D21" s="29"/>
      <c r="E21" s="2"/>
      <c r="F21" s="24"/>
      <c r="G21" s="29"/>
      <c r="H21" s="29"/>
    </row>
    <row r="22" spans="2:8" ht="14.25" thickBot="1">
      <c r="B22" s="40" t="s">
        <v>9</v>
      </c>
      <c r="C22" s="27"/>
      <c r="D22" s="35"/>
      <c r="E22" s="2" t="s">
        <v>18</v>
      </c>
      <c r="F22" s="25"/>
      <c r="G22" s="43" t="s">
        <v>13</v>
      </c>
      <c r="H22" s="43"/>
    </row>
    <row r="23" spans="2:7" ht="14.25" thickBot="1">
      <c r="B23" s="32"/>
      <c r="C23" s="32"/>
      <c r="D23" s="32"/>
      <c r="E23" s="27"/>
      <c r="F23" s="32"/>
      <c r="G23" s="4"/>
    </row>
    <row r="24" spans="2:7" ht="13.5">
      <c r="B24" s="22" t="s">
        <v>14</v>
      </c>
      <c r="C24" s="28"/>
      <c r="D24" s="33" t="s">
        <v>10</v>
      </c>
      <c r="E24" s="33"/>
      <c r="F24" s="33"/>
      <c r="G24" s="3"/>
    </row>
    <row r="25" spans="2:7" ht="14.25" thickBot="1">
      <c r="B25" s="46" t="s">
        <v>20</v>
      </c>
      <c r="C25" s="48"/>
      <c r="D25" s="35" t="s">
        <v>15</v>
      </c>
      <c r="E25" s="35"/>
      <c r="F25" s="35"/>
      <c r="G25" s="34"/>
    </row>
    <row r="26" spans="2:7" ht="14.25" thickBot="1">
      <c r="B26" s="4"/>
      <c r="C26" s="4"/>
      <c r="D26" s="4"/>
      <c r="E26" s="36"/>
      <c r="F26" s="36"/>
      <c r="G26" s="2"/>
    </row>
    <row r="27" spans="2:7" ht="13.5">
      <c r="B27" s="12"/>
      <c r="C27" s="61">
        <v>0.05</v>
      </c>
      <c r="D27" s="60">
        <v>0.01</v>
      </c>
      <c r="E27" s="2"/>
      <c r="F27" s="2"/>
      <c r="G27" s="2"/>
    </row>
    <row r="28" spans="2:4" ht="14.25" thickBot="1">
      <c r="B28" s="62" t="s">
        <v>62</v>
      </c>
      <c r="C28" s="7"/>
      <c r="D28" s="34"/>
    </row>
    <row r="30" spans="1:2" ht="13.5">
      <c r="A30" t="s">
        <v>63</v>
      </c>
      <c r="B30" t="s">
        <v>64</v>
      </c>
    </row>
    <row r="31" ht="13.5">
      <c r="B31" t="s">
        <v>65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26" sqref="A26"/>
    </sheetView>
  </sheetViews>
  <sheetFormatPr defaultColWidth="9.00390625" defaultRowHeight="13.5"/>
  <cols>
    <col min="1" max="1" width="7.50390625" style="0" customWidth="1"/>
    <col min="2" max="2" width="18.00390625" style="0" customWidth="1"/>
    <col min="3" max="4" width="8.125" style="0" customWidth="1"/>
    <col min="5" max="5" width="3.00390625" style="0" customWidth="1"/>
    <col min="6" max="7" width="8.125" style="0" customWidth="1"/>
    <col min="8" max="8" width="6.75390625" style="0" customWidth="1"/>
    <col min="9" max="10" width="6.25390625" style="0" customWidth="1"/>
    <col min="11" max="11" width="6.125" style="0" customWidth="1"/>
    <col min="12" max="12" width="19.25390625" style="0" customWidth="1"/>
  </cols>
  <sheetData>
    <row r="1" ht="13.5">
      <c r="B1" s="2"/>
    </row>
    <row r="2" spans="2:12" ht="13.5">
      <c r="B2" t="s">
        <v>25</v>
      </c>
      <c r="C2" s="5" t="s">
        <v>27</v>
      </c>
      <c r="D2" s="5" t="s">
        <v>28</v>
      </c>
      <c r="G2" s="2"/>
      <c r="H2" s="2"/>
      <c r="I2" s="2"/>
      <c r="J2" s="2"/>
      <c r="K2" s="2"/>
      <c r="L2" s="2"/>
    </row>
    <row r="3" spans="3:4" ht="14.25" thickBot="1">
      <c r="C3" s="1" t="s">
        <v>26</v>
      </c>
      <c r="D3" s="1" t="s">
        <v>26</v>
      </c>
    </row>
    <row r="4" spans="2:10" ht="13.5">
      <c r="B4" s="2" t="s">
        <v>21</v>
      </c>
      <c r="C4" s="3">
        <v>165</v>
      </c>
      <c r="D4" s="3">
        <v>180</v>
      </c>
      <c r="E4" s="2"/>
      <c r="I4" s="2"/>
      <c r="J4" s="2"/>
    </row>
    <row r="5" spans="2:10" ht="13.5">
      <c r="B5" s="2" t="s">
        <v>22</v>
      </c>
      <c r="C5" s="14">
        <v>130</v>
      </c>
      <c r="D5" s="14">
        <v>180</v>
      </c>
      <c r="E5" s="2"/>
      <c r="I5" s="2"/>
      <c r="J5" s="2"/>
    </row>
    <row r="6" spans="2:10" ht="13.5">
      <c r="B6" s="2" t="s">
        <v>23</v>
      </c>
      <c r="C6" s="14">
        <v>182</v>
      </c>
      <c r="D6" s="14">
        <v>235</v>
      </c>
      <c r="E6" s="2"/>
      <c r="I6" s="2"/>
      <c r="J6" s="2"/>
    </row>
    <row r="7" spans="2:10" ht="13.5">
      <c r="B7" s="2"/>
      <c r="C7" s="14">
        <v>178</v>
      </c>
      <c r="D7" s="14">
        <v>270</v>
      </c>
      <c r="E7" s="2"/>
      <c r="I7" s="36"/>
      <c r="J7" s="2"/>
    </row>
    <row r="8" spans="2:10" ht="13.5">
      <c r="B8" s="2"/>
      <c r="C8" s="14">
        <v>194</v>
      </c>
      <c r="D8" s="14">
        <v>240</v>
      </c>
      <c r="E8" s="2"/>
      <c r="I8" s="36"/>
      <c r="J8" s="2"/>
    </row>
    <row r="9" spans="2:10" ht="13.5">
      <c r="B9" s="2"/>
      <c r="C9" s="14">
        <v>206</v>
      </c>
      <c r="D9" s="14">
        <v>285</v>
      </c>
      <c r="E9" s="2"/>
      <c r="I9" s="36"/>
      <c r="J9" s="2"/>
    </row>
    <row r="10" spans="2:10" ht="13.5">
      <c r="B10" s="2"/>
      <c r="C10" s="14">
        <v>160</v>
      </c>
      <c r="D10" s="14">
        <v>164</v>
      </c>
      <c r="E10" s="2"/>
      <c r="I10" s="36"/>
      <c r="J10" s="2"/>
    </row>
    <row r="11" spans="2:10" ht="14.25" thickBot="1">
      <c r="B11" s="2"/>
      <c r="C11" s="14">
        <v>122</v>
      </c>
      <c r="D11" s="34">
        <v>152</v>
      </c>
      <c r="E11" s="2"/>
      <c r="I11" s="2"/>
      <c r="J11" s="2"/>
    </row>
    <row r="12" spans="2:10" ht="13.5">
      <c r="B12" s="2"/>
      <c r="C12" s="14">
        <v>212</v>
      </c>
      <c r="E12" s="2"/>
      <c r="F12" s="2"/>
      <c r="I12" s="2"/>
      <c r="J12" s="2"/>
    </row>
    <row r="13" spans="2:10" ht="13.5">
      <c r="B13" s="2"/>
      <c r="C13" s="14">
        <v>165</v>
      </c>
      <c r="E13" s="2"/>
      <c r="F13" s="2"/>
      <c r="H13" s="2"/>
      <c r="I13" s="2"/>
      <c r="J13" s="2"/>
    </row>
    <row r="14" spans="2:10" ht="13.5">
      <c r="B14" s="2"/>
      <c r="C14" s="14">
        <v>247</v>
      </c>
      <c r="E14" s="2"/>
      <c r="F14" s="2"/>
      <c r="I14" s="2"/>
      <c r="J14" s="2"/>
    </row>
    <row r="15" spans="2:10" ht="14.25" thickBot="1">
      <c r="B15" s="2"/>
      <c r="C15" s="34">
        <v>195</v>
      </c>
      <c r="F15" s="2"/>
      <c r="I15" s="2"/>
      <c r="J15" s="2"/>
    </row>
    <row r="16" spans="3:7" ht="13.5">
      <c r="C16" s="5"/>
      <c r="D16" s="5"/>
      <c r="E16" s="2"/>
      <c r="F16" s="5"/>
      <c r="G16" s="5"/>
    </row>
    <row r="17" spans="2:8" ht="14.25" thickBot="1">
      <c r="B17" s="26"/>
      <c r="C17" s="27" t="s">
        <v>27</v>
      </c>
      <c r="D17" s="35" t="s">
        <v>28</v>
      </c>
      <c r="E17" s="2"/>
      <c r="F17" s="25" t="s">
        <v>16</v>
      </c>
      <c r="G17" s="27"/>
      <c r="H17" s="34"/>
    </row>
    <row r="18" spans="2:8" ht="13.5">
      <c r="B18" s="38" t="s">
        <v>3</v>
      </c>
      <c r="C18" s="20">
        <f>COUNT(C4:C15)</f>
        <v>12</v>
      </c>
      <c r="D18" s="20">
        <f>COUNT(D4:D11)</f>
        <v>8</v>
      </c>
      <c r="E18" s="2" t="s">
        <v>24</v>
      </c>
      <c r="F18" s="23">
        <f>1/C18+1/D18</f>
        <v>0.20833333333333331</v>
      </c>
      <c r="G18" s="41" t="s">
        <v>7</v>
      </c>
      <c r="H18" s="41"/>
    </row>
    <row r="19" spans="2:8" ht="13.5">
      <c r="B19" s="39" t="s">
        <v>4</v>
      </c>
      <c r="C19" s="29">
        <f>C18-1</f>
        <v>11</v>
      </c>
      <c r="D19" s="29">
        <f>D18-1</f>
        <v>7</v>
      </c>
      <c r="E19" s="2" t="s">
        <v>18</v>
      </c>
      <c r="F19" s="24">
        <f>C19+D19</f>
        <v>18</v>
      </c>
      <c r="G19" s="42" t="s">
        <v>11</v>
      </c>
      <c r="H19" s="42"/>
    </row>
    <row r="20" spans="2:8" ht="13.5">
      <c r="B20" s="39" t="s">
        <v>2</v>
      </c>
      <c r="C20" s="29">
        <f>AVERAGE(C4:C15)</f>
        <v>179.66666666666666</v>
      </c>
      <c r="D20" s="29">
        <f>AVERAGE(D4:D11)</f>
        <v>213.25</v>
      </c>
      <c r="E20" s="2" t="s">
        <v>18</v>
      </c>
      <c r="F20" s="24">
        <f>C20-D20</f>
        <v>-33.58333333333334</v>
      </c>
      <c r="G20" s="42" t="s">
        <v>12</v>
      </c>
      <c r="H20" s="42"/>
    </row>
    <row r="21" spans="2:8" ht="13.5">
      <c r="B21" s="39" t="s">
        <v>38</v>
      </c>
      <c r="C21" s="29">
        <f>VAR(C4:C15)</f>
        <v>1211.8787878787896</v>
      </c>
      <c r="D21" s="29">
        <f>VAR(D4:D11)</f>
        <v>2563.6428571428573</v>
      </c>
      <c r="E21" s="2"/>
      <c r="F21" s="24"/>
      <c r="G21" s="29"/>
      <c r="H21" s="29"/>
    </row>
    <row r="22" spans="2:8" ht="14.25" thickBot="1">
      <c r="B22" s="40" t="s">
        <v>9</v>
      </c>
      <c r="C22" s="27">
        <f>C21*C19</f>
        <v>13330.666666666686</v>
      </c>
      <c r="D22" s="35">
        <f>D21*D19</f>
        <v>17945.5</v>
      </c>
      <c r="E22" s="2" t="s">
        <v>18</v>
      </c>
      <c r="F22" s="25">
        <f>C22+D22</f>
        <v>31276.166666666686</v>
      </c>
      <c r="G22" s="43" t="s">
        <v>13</v>
      </c>
      <c r="H22" s="43"/>
    </row>
    <row r="23" spans="2:7" ht="14.25" thickBot="1">
      <c r="B23" s="32"/>
      <c r="C23" s="32"/>
      <c r="D23" s="32"/>
      <c r="E23" s="27"/>
      <c r="F23" s="32"/>
      <c r="G23" s="4"/>
    </row>
    <row r="24" spans="2:7" ht="13.5">
      <c r="B24" s="22" t="s">
        <v>14</v>
      </c>
      <c r="C24" s="28">
        <f>F22/F19</f>
        <v>1737.564814814816</v>
      </c>
      <c r="D24" s="33" t="s">
        <v>10</v>
      </c>
      <c r="E24" s="33"/>
      <c r="F24" s="33"/>
      <c r="G24" s="3"/>
    </row>
    <row r="25" spans="2:7" ht="14.25" thickBot="1">
      <c r="B25" s="46" t="s">
        <v>20</v>
      </c>
      <c r="C25" s="48">
        <f>F20/SQRT(C24*F18)</f>
        <v>-1.7651186836729291</v>
      </c>
      <c r="D25" s="35" t="s">
        <v>15</v>
      </c>
      <c r="E25" s="35"/>
      <c r="F25" s="35"/>
      <c r="G25" s="34"/>
    </row>
    <row r="26" spans="2:7" ht="14.25" thickBot="1">
      <c r="B26" s="4"/>
      <c r="C26" s="4"/>
      <c r="D26" s="4"/>
      <c r="E26" s="36"/>
      <c r="F26" s="36"/>
      <c r="G26" s="2"/>
    </row>
    <row r="27" spans="2:7" ht="13.5">
      <c r="B27" s="12"/>
      <c r="C27" s="61">
        <v>0.05</v>
      </c>
      <c r="D27" s="60">
        <v>0.01</v>
      </c>
      <c r="E27" s="2"/>
      <c r="F27" s="2"/>
      <c r="G27" s="2"/>
    </row>
    <row r="28" spans="2:4" ht="14.25" thickBot="1">
      <c r="B28" s="62" t="s">
        <v>62</v>
      </c>
      <c r="C28" s="7" t="s">
        <v>61</v>
      </c>
      <c r="D28" s="34" t="s">
        <v>61</v>
      </c>
    </row>
    <row r="30" spans="1:3" ht="13.5">
      <c r="A30" t="s">
        <v>63</v>
      </c>
      <c r="B30" t="s">
        <v>64</v>
      </c>
      <c r="C30" t="s">
        <v>68</v>
      </c>
    </row>
    <row r="31" spans="2:3" ht="13.5">
      <c r="B31" t="s">
        <v>65</v>
      </c>
      <c r="C31" t="s">
        <v>68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20" sqref="A20"/>
    </sheetView>
  </sheetViews>
  <sheetFormatPr defaultColWidth="9.00390625" defaultRowHeight="13.5"/>
  <cols>
    <col min="2" max="2" width="20.50390625" style="0" customWidth="1"/>
  </cols>
  <sheetData>
    <row r="2" spans="2:8" ht="13.5">
      <c r="B2" t="s">
        <v>31</v>
      </c>
      <c r="C2" s="5" t="s">
        <v>33</v>
      </c>
      <c r="D2" s="5" t="s">
        <v>34</v>
      </c>
      <c r="E2" s="33" t="s">
        <v>35</v>
      </c>
      <c r="F2" s="2"/>
      <c r="G2" s="2"/>
      <c r="H2" s="2"/>
    </row>
    <row r="3" spans="3:6" ht="14.25" thickBot="1">
      <c r="C3" s="7" t="s">
        <v>32</v>
      </c>
      <c r="D3" s="7" t="s">
        <v>32</v>
      </c>
      <c r="E3" s="1" t="s">
        <v>32</v>
      </c>
      <c r="F3" s="2"/>
    </row>
    <row r="4" spans="2:6" ht="13.5">
      <c r="B4" t="s">
        <v>21</v>
      </c>
      <c r="C4" s="18">
        <v>89</v>
      </c>
      <c r="D4" s="8">
        <v>89</v>
      </c>
      <c r="E4" s="45">
        <v>63</v>
      </c>
      <c r="F4" s="2"/>
    </row>
    <row r="5" spans="2:6" ht="13.5">
      <c r="B5" t="s">
        <v>22</v>
      </c>
      <c r="C5" s="13">
        <v>75</v>
      </c>
      <c r="D5" s="19">
        <v>79</v>
      </c>
      <c r="E5" s="10">
        <v>54</v>
      </c>
      <c r="F5" s="2"/>
    </row>
    <row r="6" spans="2:6" ht="13.5">
      <c r="B6" t="s">
        <v>23</v>
      </c>
      <c r="C6" s="13">
        <v>67</v>
      </c>
      <c r="D6" s="19">
        <v>92</v>
      </c>
      <c r="E6" s="10">
        <v>68</v>
      </c>
      <c r="F6" s="2"/>
    </row>
    <row r="7" spans="3:7" ht="13.5">
      <c r="C7" s="13">
        <v>81</v>
      </c>
      <c r="D7" s="19">
        <v>69</v>
      </c>
      <c r="E7" s="16">
        <v>79</v>
      </c>
      <c r="F7" s="2"/>
      <c r="G7" s="2"/>
    </row>
    <row r="8" spans="3:6" ht="13.5">
      <c r="C8" s="13">
        <v>73</v>
      </c>
      <c r="D8" s="13">
        <v>78</v>
      </c>
      <c r="E8" s="47">
        <v>72</v>
      </c>
      <c r="F8" s="2"/>
    </row>
    <row r="9" spans="3:6" ht="13.5">
      <c r="C9" s="13">
        <v>76</v>
      </c>
      <c r="D9" s="12">
        <v>68</v>
      </c>
      <c r="E9" s="10">
        <v>90</v>
      </c>
      <c r="F9" s="2"/>
    </row>
    <row r="10" spans="3:6" ht="13.5">
      <c r="C10" s="13">
        <v>87</v>
      </c>
      <c r="D10" s="12">
        <v>68</v>
      </c>
      <c r="E10" s="47">
        <v>90</v>
      </c>
      <c r="F10" s="2"/>
    </row>
    <row r="11" spans="3:6" ht="13.5">
      <c r="C11" s="13">
        <v>79</v>
      </c>
      <c r="D11" s="12">
        <v>56</v>
      </c>
      <c r="E11" s="10">
        <v>66</v>
      </c>
      <c r="F11" s="2"/>
    </row>
    <row r="12" spans="3:6" ht="13.5">
      <c r="C12" s="13">
        <v>89</v>
      </c>
      <c r="D12" s="12">
        <v>87</v>
      </c>
      <c r="E12" s="10">
        <v>65</v>
      </c>
      <c r="F12" s="2"/>
    </row>
    <row r="13" spans="3:6" ht="13.5">
      <c r="C13" s="13">
        <v>95</v>
      </c>
      <c r="D13" s="12">
        <v>89</v>
      </c>
      <c r="E13" s="47">
        <v>78</v>
      </c>
      <c r="F13" s="2"/>
    </row>
    <row r="14" spans="3:6" ht="13.5">
      <c r="C14" s="13">
        <v>99</v>
      </c>
      <c r="D14" s="12">
        <v>76</v>
      </c>
      <c r="E14" s="10">
        <v>54</v>
      </c>
      <c r="F14" s="2"/>
    </row>
    <row r="15" spans="3:6" ht="13.5">
      <c r="C15" s="13">
        <v>61</v>
      </c>
      <c r="D15" s="12">
        <v>78</v>
      </c>
      <c r="E15" s="47">
        <v>69</v>
      </c>
      <c r="F15" s="2"/>
    </row>
    <row r="16" spans="3:8" ht="13.5">
      <c r="C16" s="13">
        <v>80</v>
      </c>
      <c r="D16" s="12">
        <v>88</v>
      </c>
      <c r="E16" s="10">
        <v>69</v>
      </c>
      <c r="F16" s="2"/>
      <c r="H16" s="17"/>
    </row>
    <row r="17" spans="3:8" ht="13.5">
      <c r="C17" s="13">
        <v>61</v>
      </c>
      <c r="D17" s="12">
        <v>74</v>
      </c>
      <c r="E17" s="47">
        <v>89</v>
      </c>
      <c r="F17" s="2"/>
      <c r="H17" s="2"/>
    </row>
    <row r="18" spans="3:8" ht="13.5">
      <c r="C18" s="13">
        <v>98</v>
      </c>
      <c r="D18" s="12">
        <v>76</v>
      </c>
      <c r="E18" s="47">
        <v>65</v>
      </c>
      <c r="F18" s="2"/>
      <c r="H18" s="2"/>
    </row>
    <row r="19" spans="3:6" ht="13.5">
      <c r="C19" s="13">
        <v>75</v>
      </c>
      <c r="D19" s="12">
        <v>84</v>
      </c>
      <c r="E19" s="10">
        <v>48</v>
      </c>
      <c r="F19" s="2"/>
    </row>
    <row r="20" spans="3:6" ht="14.25" thickBot="1">
      <c r="C20" s="7">
        <v>64</v>
      </c>
      <c r="D20" s="9">
        <v>87</v>
      </c>
      <c r="E20" s="11">
        <v>87</v>
      </c>
      <c r="F20" s="2"/>
    </row>
    <row r="21" spans="3:7" ht="13.5">
      <c r="C21" s="5"/>
      <c r="D21" s="5"/>
      <c r="E21" s="5"/>
      <c r="F21" s="5"/>
      <c r="G21" s="2"/>
    </row>
    <row r="22" spans="2:8" ht="14.25" thickBot="1">
      <c r="B22" s="26"/>
      <c r="C22" s="6" t="s">
        <v>33</v>
      </c>
      <c r="D22" s="13" t="s">
        <v>34</v>
      </c>
      <c r="E22" s="50" t="s">
        <v>35</v>
      </c>
      <c r="F22" s="27" t="s">
        <v>40</v>
      </c>
      <c r="G22" s="36"/>
      <c r="H22" s="36"/>
    </row>
    <row r="23" spans="2:8" ht="13.5">
      <c r="B23" s="38" t="s">
        <v>3</v>
      </c>
      <c r="C23" s="28"/>
      <c r="D23" s="23"/>
      <c r="E23" s="23"/>
      <c r="F23" s="20"/>
      <c r="G23" s="36"/>
      <c r="H23" s="36"/>
    </row>
    <row r="24" spans="2:8" ht="13.5">
      <c r="B24" s="39" t="s">
        <v>2</v>
      </c>
      <c r="C24" s="30"/>
      <c r="D24" s="24"/>
      <c r="E24" s="24"/>
      <c r="F24" s="29"/>
      <c r="G24" s="36"/>
      <c r="H24" s="36"/>
    </row>
    <row r="25" spans="2:8" ht="13.5">
      <c r="B25" s="39" t="s">
        <v>37</v>
      </c>
      <c r="C25" s="30"/>
      <c r="D25" s="24"/>
      <c r="E25" s="24"/>
      <c r="F25" s="29"/>
      <c r="G25" s="36"/>
      <c r="H25" s="36"/>
    </row>
    <row r="26" spans="2:8" ht="13.5">
      <c r="B26" s="39" t="s">
        <v>36</v>
      </c>
      <c r="C26" s="30"/>
      <c r="D26" s="24"/>
      <c r="E26" s="24"/>
      <c r="F26" s="30"/>
      <c r="G26" s="36"/>
      <c r="H26" s="36"/>
    </row>
    <row r="27" spans="2:8" ht="13.5">
      <c r="B27" s="39" t="s">
        <v>39</v>
      </c>
      <c r="C27" s="53"/>
      <c r="D27" s="53"/>
      <c r="E27" s="21"/>
      <c r="F27" s="55"/>
      <c r="G27" s="36"/>
      <c r="H27" s="36"/>
    </row>
    <row r="28" spans="2:8" ht="13.5">
      <c r="B28" s="33"/>
      <c r="C28" s="33"/>
      <c r="D28" s="33"/>
      <c r="E28" s="49"/>
      <c r="F28" s="63"/>
      <c r="G28" s="36" t="s">
        <v>44</v>
      </c>
      <c r="H28" s="36"/>
    </row>
    <row r="29" spans="2:8" ht="13.5">
      <c r="B29" s="51" t="s">
        <v>41</v>
      </c>
      <c r="C29" s="24"/>
      <c r="D29" s="24"/>
      <c r="E29" s="24"/>
      <c r="F29" s="29"/>
      <c r="G29" s="36"/>
      <c r="H29" s="36"/>
    </row>
    <row r="30" spans="2:8" ht="14.25" thickBot="1">
      <c r="B30" s="52" t="s">
        <v>42</v>
      </c>
      <c r="C30" s="54"/>
      <c r="D30" s="54"/>
      <c r="E30" s="54"/>
      <c r="F30" s="64"/>
      <c r="G30" s="36" t="s">
        <v>43</v>
      </c>
      <c r="H30" s="36"/>
    </row>
    <row r="31" spans="2:7" ht="14.25" thickBot="1">
      <c r="B31" s="32"/>
      <c r="C31" s="32"/>
      <c r="D31" s="32"/>
      <c r="E31" s="32"/>
      <c r="F31" s="32"/>
      <c r="G31" s="2"/>
    </row>
    <row r="32" spans="2:7" ht="13.5">
      <c r="B32" s="49"/>
      <c r="C32" s="58" t="s">
        <v>48</v>
      </c>
      <c r="D32" s="58" t="s">
        <v>49</v>
      </c>
      <c r="E32" s="58" t="s">
        <v>50</v>
      </c>
      <c r="F32" s="59" t="s">
        <v>51</v>
      </c>
      <c r="G32" s="2"/>
    </row>
    <row r="33" spans="2:7" ht="13.5">
      <c r="B33" s="57" t="s">
        <v>46</v>
      </c>
      <c r="C33" s="65"/>
      <c r="D33" s="50"/>
      <c r="E33" s="49"/>
      <c r="F33" s="36"/>
      <c r="G33" s="2"/>
    </row>
    <row r="34" spans="1:7" ht="13.5">
      <c r="A34" s="2"/>
      <c r="B34" s="37" t="s">
        <v>45</v>
      </c>
      <c r="C34" s="66"/>
      <c r="D34" s="13"/>
      <c r="E34" s="49"/>
      <c r="F34" s="16"/>
      <c r="G34" s="2"/>
    </row>
    <row r="35" spans="2:7" ht="14.25" thickBot="1">
      <c r="B35" s="15" t="s">
        <v>47</v>
      </c>
      <c r="C35" s="56"/>
      <c r="D35" s="9"/>
      <c r="E35" s="9"/>
      <c r="F35" s="1"/>
      <c r="G35" s="2"/>
    </row>
    <row r="36" spans="2:7" ht="14.25" thickBot="1">
      <c r="B36" s="4"/>
      <c r="C36" s="4"/>
      <c r="D36" s="4"/>
      <c r="E36" s="2"/>
      <c r="F36" s="2"/>
      <c r="G36" s="2"/>
    </row>
    <row r="37" spans="2:4" ht="13.5">
      <c r="B37" s="12"/>
      <c r="C37" s="61">
        <v>0.05</v>
      </c>
      <c r="D37" s="60">
        <v>0.01</v>
      </c>
    </row>
    <row r="38" spans="2:4" ht="14.25" thickBot="1">
      <c r="B38" s="62" t="s">
        <v>62</v>
      </c>
      <c r="C38" s="7"/>
      <c r="D38" s="34"/>
    </row>
    <row r="40" spans="1:2" ht="13.5">
      <c r="A40" t="s">
        <v>63</v>
      </c>
      <c r="B40" t="s">
        <v>64</v>
      </c>
    </row>
    <row r="41" ht="13.5">
      <c r="B41" t="s">
        <v>65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2">
      <selection activeCell="A26" sqref="A26"/>
    </sheetView>
  </sheetViews>
  <sheetFormatPr defaultColWidth="9.00390625" defaultRowHeight="13.5"/>
  <cols>
    <col min="2" max="2" width="20.50390625" style="0" customWidth="1"/>
  </cols>
  <sheetData>
    <row r="2" spans="2:8" ht="13.5">
      <c r="B2" t="s">
        <v>31</v>
      </c>
      <c r="C2" s="5" t="s">
        <v>52</v>
      </c>
      <c r="D2" s="5" t="s">
        <v>53</v>
      </c>
      <c r="E2" s="33" t="s">
        <v>54</v>
      </c>
      <c r="F2" s="2"/>
      <c r="G2" s="2"/>
      <c r="H2" s="2"/>
    </row>
    <row r="3" spans="3:6" ht="14.25" thickBot="1">
      <c r="C3" s="7" t="s">
        <v>32</v>
      </c>
      <c r="D3" s="7" t="s">
        <v>32</v>
      </c>
      <c r="E3" s="1" t="s">
        <v>32</v>
      </c>
      <c r="F3" s="2"/>
    </row>
    <row r="4" spans="2:6" ht="13.5">
      <c r="B4" t="s">
        <v>21</v>
      </c>
      <c r="C4" s="18">
        <v>89</v>
      </c>
      <c r="D4" s="8">
        <v>89</v>
      </c>
      <c r="E4" s="45">
        <v>63</v>
      </c>
      <c r="F4" s="2"/>
    </row>
    <row r="5" spans="2:6" ht="13.5">
      <c r="B5" t="s">
        <v>22</v>
      </c>
      <c r="C5" s="13">
        <v>75</v>
      </c>
      <c r="D5" s="19">
        <v>79</v>
      </c>
      <c r="E5" s="10">
        <v>54</v>
      </c>
      <c r="F5" s="2"/>
    </row>
    <row r="6" spans="2:6" ht="13.5">
      <c r="B6" t="s">
        <v>23</v>
      </c>
      <c r="C6" s="13">
        <v>67</v>
      </c>
      <c r="D6" s="19">
        <v>92</v>
      </c>
      <c r="E6" s="10">
        <v>68</v>
      </c>
      <c r="F6" s="2"/>
    </row>
    <row r="7" spans="3:7" ht="13.5">
      <c r="C7" s="13">
        <v>81</v>
      </c>
      <c r="D7" s="19">
        <v>69</v>
      </c>
      <c r="E7" s="16">
        <v>79</v>
      </c>
      <c r="F7" s="2"/>
      <c r="G7" s="2"/>
    </row>
    <row r="8" spans="3:6" ht="13.5">
      <c r="C8" s="13">
        <v>73</v>
      </c>
      <c r="D8" s="13">
        <v>78</v>
      </c>
      <c r="E8" s="47">
        <v>72</v>
      </c>
      <c r="F8" s="2"/>
    </row>
    <row r="9" spans="3:6" ht="13.5">
      <c r="C9" s="13">
        <v>76</v>
      </c>
      <c r="D9" s="12">
        <v>68</v>
      </c>
      <c r="E9" s="10">
        <v>90</v>
      </c>
      <c r="F9" s="2"/>
    </row>
    <row r="10" spans="3:6" ht="13.5">
      <c r="C10" s="13">
        <v>87</v>
      </c>
      <c r="D10" s="12">
        <v>68</v>
      </c>
      <c r="E10" s="47">
        <v>90</v>
      </c>
      <c r="F10" s="2"/>
    </row>
    <row r="11" spans="3:6" ht="13.5">
      <c r="C11" s="13">
        <v>79</v>
      </c>
      <c r="D11" s="12">
        <v>56</v>
      </c>
      <c r="E11" s="10">
        <v>66</v>
      </c>
      <c r="F11" s="2"/>
    </row>
    <row r="12" spans="3:6" ht="13.5">
      <c r="C12" s="13">
        <v>89</v>
      </c>
      <c r="D12" s="12">
        <v>87</v>
      </c>
      <c r="E12" s="10">
        <v>65</v>
      </c>
      <c r="F12" s="2"/>
    </row>
    <row r="13" spans="3:6" ht="13.5">
      <c r="C13" s="13">
        <v>95</v>
      </c>
      <c r="D13" s="12">
        <v>89</v>
      </c>
      <c r="E13" s="47">
        <v>78</v>
      </c>
      <c r="F13" s="2"/>
    </row>
    <row r="14" spans="3:6" ht="13.5">
      <c r="C14" s="13">
        <v>99</v>
      </c>
      <c r="D14" s="12">
        <v>76</v>
      </c>
      <c r="E14" s="10">
        <v>54</v>
      </c>
      <c r="F14" s="2"/>
    </row>
    <row r="15" spans="3:6" ht="13.5">
      <c r="C15" s="13">
        <v>61</v>
      </c>
      <c r="D15" s="12">
        <v>78</v>
      </c>
      <c r="E15" s="47">
        <v>69</v>
      </c>
      <c r="F15" s="2"/>
    </row>
    <row r="16" spans="3:8" ht="13.5">
      <c r="C16" s="13">
        <v>80</v>
      </c>
      <c r="D16" s="12">
        <v>88</v>
      </c>
      <c r="E16" s="10">
        <v>69</v>
      </c>
      <c r="F16" s="2"/>
      <c r="H16" s="17"/>
    </row>
    <row r="17" spans="3:8" ht="13.5">
      <c r="C17" s="13">
        <v>61</v>
      </c>
      <c r="D17" s="12">
        <v>74</v>
      </c>
      <c r="E17" s="47">
        <v>89</v>
      </c>
      <c r="F17" s="2"/>
      <c r="H17" s="2"/>
    </row>
    <row r="18" spans="3:8" ht="13.5">
      <c r="C18" s="13">
        <v>98</v>
      </c>
      <c r="D18" s="12">
        <v>76</v>
      </c>
      <c r="E18" s="47">
        <v>65</v>
      </c>
      <c r="F18" s="2"/>
      <c r="H18" s="2"/>
    </row>
    <row r="19" spans="3:6" ht="13.5">
      <c r="C19" s="13">
        <v>75</v>
      </c>
      <c r="D19" s="12">
        <v>84</v>
      </c>
      <c r="E19" s="10">
        <v>48</v>
      </c>
      <c r="F19" s="2"/>
    </row>
    <row r="20" spans="3:6" ht="14.25" thickBot="1">
      <c r="C20" s="7">
        <v>64</v>
      </c>
      <c r="D20" s="9">
        <v>87</v>
      </c>
      <c r="E20" s="11">
        <v>87</v>
      </c>
      <c r="F20" s="2"/>
    </row>
    <row r="21" spans="3:7" ht="13.5">
      <c r="C21" s="5"/>
      <c r="D21" s="5"/>
      <c r="E21" s="5"/>
      <c r="F21" s="5"/>
      <c r="G21" s="2"/>
    </row>
    <row r="22" spans="2:8" ht="14.25" thickBot="1">
      <c r="B22" s="26"/>
      <c r="C22" s="6" t="s">
        <v>55</v>
      </c>
      <c r="D22" s="13" t="s">
        <v>56</v>
      </c>
      <c r="E22" s="50" t="s">
        <v>57</v>
      </c>
      <c r="F22" s="27" t="s">
        <v>58</v>
      </c>
      <c r="G22" s="36"/>
      <c r="H22" s="36"/>
    </row>
    <row r="23" spans="2:8" ht="13.5">
      <c r="B23" s="38" t="s">
        <v>3</v>
      </c>
      <c r="C23" s="28">
        <f>COUNT(C4:C20)</f>
        <v>17</v>
      </c>
      <c r="D23" s="23">
        <f>COUNT(D4:D20)</f>
        <v>17</v>
      </c>
      <c r="E23" s="23">
        <f>COUNT(E4:E20)</f>
        <v>17</v>
      </c>
      <c r="F23" s="20">
        <f>COUNT(C4:E20)</f>
        <v>51</v>
      </c>
      <c r="G23" s="36"/>
      <c r="H23" s="36"/>
    </row>
    <row r="24" spans="2:8" ht="13.5">
      <c r="B24" s="39" t="s">
        <v>2</v>
      </c>
      <c r="C24" s="30">
        <f>AVERAGE(C4:C20)</f>
        <v>79.3529411764706</v>
      </c>
      <c r="D24" s="24">
        <f>AVERAGE(D4:D20)</f>
        <v>78.70588235294117</v>
      </c>
      <c r="E24" s="24">
        <f>AVERAGE(E4:E20)</f>
        <v>70.94117647058823</v>
      </c>
      <c r="F24" s="29">
        <f>AVERAGE(C4:E20)</f>
        <v>76.33333333333333</v>
      </c>
      <c r="G24" s="36"/>
      <c r="H24" s="36"/>
    </row>
    <row r="25" spans="2:8" ht="13.5">
      <c r="B25" s="39" t="s">
        <v>37</v>
      </c>
      <c r="C25" s="30">
        <f>STDEVP(C4:C20)</f>
        <v>11.82689445822324</v>
      </c>
      <c r="D25" s="24">
        <f>STDEVP(D4:D20)</f>
        <v>9.44809165843342</v>
      </c>
      <c r="E25" s="24">
        <f>STDEVP(E4:E20)</f>
        <v>12.604717082646639</v>
      </c>
      <c r="F25" s="29">
        <f>STDEVP(C4:E20)</f>
        <v>11.99782115295526</v>
      </c>
      <c r="G25" s="36"/>
      <c r="H25" s="36"/>
    </row>
    <row r="26" spans="2:8" ht="13.5">
      <c r="B26" s="39" t="s">
        <v>36</v>
      </c>
      <c r="C26" s="30">
        <f>VARP(C4:C20)</f>
        <v>139.87543252595157</v>
      </c>
      <c r="D26" s="24">
        <f>VARP(D4:D20)</f>
        <v>89.26643598615917</v>
      </c>
      <c r="E26" s="24">
        <f>VARP(E4:E20)</f>
        <v>158.87889273356402</v>
      </c>
      <c r="F26" s="33">
        <f>VARP(C4:E20)</f>
        <v>143.94771241830065</v>
      </c>
      <c r="G26" s="36"/>
      <c r="H26" s="36"/>
    </row>
    <row r="27" spans="2:8" ht="13.5">
      <c r="B27" s="39" t="s">
        <v>39</v>
      </c>
      <c r="C27" s="53">
        <f>C26*C23</f>
        <v>2377.8823529411766</v>
      </c>
      <c r="D27" s="53">
        <f>D26*D23</f>
        <v>1517.5294117647059</v>
      </c>
      <c r="E27" s="21">
        <f>E26*E23</f>
        <v>2700.9411764705883</v>
      </c>
      <c r="F27" s="55">
        <f>F26*F23</f>
        <v>7341.333333333333</v>
      </c>
      <c r="G27" s="36"/>
      <c r="H27" s="36"/>
    </row>
    <row r="28" spans="2:8" ht="13.5">
      <c r="B28" s="33"/>
      <c r="C28" s="33"/>
      <c r="D28" s="33"/>
      <c r="E28" s="49"/>
      <c r="F28" s="63">
        <f>C27+D27+E27</f>
        <v>6596.35294117647</v>
      </c>
      <c r="G28" s="36" t="s">
        <v>44</v>
      </c>
      <c r="H28" s="36"/>
    </row>
    <row r="29" spans="2:8" ht="13.5">
      <c r="B29" s="51" t="s">
        <v>41</v>
      </c>
      <c r="C29" s="24">
        <f>(C24-F24)^2</f>
        <v>9.118031526336088</v>
      </c>
      <c r="D29" s="24">
        <f>(D24-F24)^2</f>
        <v>5.628988850442148</v>
      </c>
      <c r="E29" s="24">
        <f>(E24-F24)^2</f>
        <v>29.075355632449043</v>
      </c>
      <c r="F29" s="29"/>
      <c r="G29" s="36"/>
      <c r="H29" s="36"/>
    </row>
    <row r="30" spans="2:8" ht="14.25" thickBot="1">
      <c r="B30" s="52" t="s">
        <v>42</v>
      </c>
      <c r="C30" s="54">
        <f>C29*C23</f>
        <v>155.0065359477135</v>
      </c>
      <c r="D30" s="54">
        <f>D29*D23</f>
        <v>95.69281045751652</v>
      </c>
      <c r="E30" s="54">
        <f>E29*E23</f>
        <v>494.2810457516337</v>
      </c>
      <c r="F30" s="64">
        <f>C30+D30+E30</f>
        <v>744.9803921568637</v>
      </c>
      <c r="G30" s="36" t="s">
        <v>43</v>
      </c>
      <c r="H30" s="36"/>
    </row>
    <row r="31" spans="2:7" ht="14.25" thickBot="1">
      <c r="B31" s="32"/>
      <c r="C31" s="32"/>
      <c r="D31" s="32"/>
      <c r="E31" s="32"/>
      <c r="F31" s="32"/>
      <c r="G31" s="2"/>
    </row>
    <row r="32" spans="2:7" ht="13.5">
      <c r="B32" s="49"/>
      <c r="C32" s="58" t="s">
        <v>48</v>
      </c>
      <c r="D32" s="58" t="s">
        <v>49</v>
      </c>
      <c r="E32" s="58" t="s">
        <v>50</v>
      </c>
      <c r="F32" s="59" t="s">
        <v>59</v>
      </c>
      <c r="G32" s="2"/>
    </row>
    <row r="33" spans="2:7" ht="13.5">
      <c r="B33" s="57" t="s">
        <v>46</v>
      </c>
      <c r="C33" s="65">
        <v>744.9803921568637</v>
      </c>
      <c r="D33" s="50">
        <v>2</v>
      </c>
      <c r="E33" s="49">
        <f>C33/D33</f>
        <v>372.49019607843184</v>
      </c>
      <c r="F33" s="36">
        <f>E33/E34</f>
        <v>2.710517398205786</v>
      </c>
      <c r="G33" s="2"/>
    </row>
    <row r="34" spans="1:7" ht="13.5">
      <c r="A34" s="2"/>
      <c r="B34" s="37" t="s">
        <v>45</v>
      </c>
      <c r="C34" s="66">
        <v>6596.35294117647</v>
      </c>
      <c r="D34" s="13">
        <v>48</v>
      </c>
      <c r="E34" s="24">
        <f>C34/D34</f>
        <v>137.42401960784312</v>
      </c>
      <c r="F34" s="16"/>
      <c r="G34" s="2"/>
    </row>
    <row r="35" spans="2:7" ht="14.25" thickBot="1">
      <c r="B35" s="15" t="s">
        <v>47</v>
      </c>
      <c r="C35" s="56">
        <v>7341.333333333333</v>
      </c>
      <c r="D35" s="9">
        <v>50</v>
      </c>
      <c r="E35" s="9"/>
      <c r="F35" s="1"/>
      <c r="G35" s="2"/>
    </row>
    <row r="36" spans="2:7" ht="14.25" thickBot="1">
      <c r="B36" s="4"/>
      <c r="C36" s="4"/>
      <c r="D36" s="4"/>
      <c r="E36" s="2"/>
      <c r="F36" s="2"/>
      <c r="G36" s="2"/>
    </row>
    <row r="37" spans="2:4" ht="13.5">
      <c r="B37" s="12"/>
      <c r="C37" s="61">
        <v>0.05</v>
      </c>
      <c r="D37" s="60">
        <v>0.01</v>
      </c>
    </row>
    <row r="38" spans="2:4" ht="14.25" thickBot="1">
      <c r="B38" s="62" t="s">
        <v>62</v>
      </c>
      <c r="C38" s="7" t="s">
        <v>61</v>
      </c>
      <c r="D38" s="34" t="s">
        <v>61</v>
      </c>
    </row>
    <row r="40" spans="1:3" ht="13.5">
      <c r="A40" t="s">
        <v>63</v>
      </c>
      <c r="B40" t="s">
        <v>64</v>
      </c>
      <c r="C40" t="s">
        <v>69</v>
      </c>
    </row>
    <row r="41" spans="2:3" ht="13.5">
      <c r="B41" t="s">
        <v>65</v>
      </c>
      <c r="C41" t="s">
        <v>69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文化情報研究センター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iwata</dc:creator>
  <cp:keywords/>
  <dc:description/>
  <cp:lastModifiedBy>iwata</cp:lastModifiedBy>
  <cp:lastPrinted>2005-11-15T03:30:39Z</cp:lastPrinted>
  <dcterms:created xsi:type="dcterms:W3CDTF">2005-11-14T05:59:29Z</dcterms:created>
  <dcterms:modified xsi:type="dcterms:W3CDTF">2005-11-15T04:07:50Z</dcterms:modified>
  <cp:category/>
  <cp:version/>
  <cp:contentType/>
  <cp:contentStatus/>
</cp:coreProperties>
</file>